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0"/>
  </bookViews>
  <sheets>
    <sheet name="Przedmiar" sheetId="1" r:id="rId1"/>
  </sheets>
  <definedNames>
    <definedName name="_xlnm.Print_Titles" localSheetId="0">'Przedmiar'!$1:$6</definedName>
  </definedNames>
  <calcPr fullCalcOnLoad="1"/>
</workbook>
</file>

<file path=xl/sharedStrings.xml><?xml version="1.0" encoding="utf-8"?>
<sst xmlns="http://schemas.openxmlformats.org/spreadsheetml/2006/main" count="311" uniqueCount="233">
  <si>
    <t>Przebudowa drogi powiatowej nr 1303G na odcinku od drogi woje-wódzkiej nr 214 do miejscowości Żarnowska w km 0+490 do 3+040 - dz.ewid nr 357, 336/4, 359, 349, 336/2, 301, 305/4, 311/4, 17/8   jedn. ewid. Wicko [220805_2] obr. ewidencyjny: Żarnowska [0016]</t>
  </si>
  <si>
    <t>Nr</t>
  </si>
  <si>
    <t>Podstawa</t>
  </si>
  <si>
    <t>Opis robót</t>
  </si>
  <si>
    <t>Jm</t>
  </si>
  <si>
    <t>Ilość</t>
  </si>
  <si>
    <t>1</t>
  </si>
  <si>
    <t>2</t>
  </si>
  <si>
    <t>4</t>
  </si>
  <si>
    <t>6</t>
  </si>
  <si>
    <t>1 Roboty przygotowcze</t>
  </si>
  <si>
    <t>1.1</t>
  </si>
  <si>
    <t xml:space="preserve">KNNR 1 0111/01  </t>
  </si>
  <si>
    <t>Roboty pomiarowe przy liniowych robotach ziemnych, na drogach w terenie równinnym</t>
  </si>
  <si>
    <t>km</t>
  </si>
  <si>
    <t>1.2</t>
  </si>
  <si>
    <t>Karczowanie drzew wraz z wycinką i wywozem poza obręb robót</t>
  </si>
  <si>
    <t>szt</t>
  </si>
  <si>
    <t>m3</t>
  </si>
  <si>
    <t>2 Roboty rozbiórkowe</t>
  </si>
  <si>
    <t>2.1</t>
  </si>
  <si>
    <t>KNNR 6 0802/04  dopłata 2x</t>
  </si>
  <si>
    <t>Rozebranie mechaniczne nawierzchni z mas mineralno-bitumicznych grubości 8cm</t>
  </si>
  <si>
    <t>m2</t>
  </si>
  <si>
    <t>12.5+9.3+41.6+115.6</t>
  </si>
  <si>
    <t>2.2</t>
  </si>
  <si>
    <t xml:space="preserve">KNR 2-31 0815/06  </t>
  </si>
  <si>
    <t>Rozebranie nawierzchni z płyt betonowych o wymiarach 35x35x5cm na podsypce cementowo-piaskowej</t>
  </si>
  <si>
    <t>14.4+18.6+38.7+32.2</t>
  </si>
  <si>
    <t>2.3</t>
  </si>
  <si>
    <t xml:space="preserve">KNNR 6 0806/02  </t>
  </si>
  <si>
    <t>Rozebranie krawężników betonowych na podsypce cementowo-piaskowej</t>
  </si>
  <si>
    <t>m</t>
  </si>
  <si>
    <t>171.3+173.2</t>
  </si>
  <si>
    <t>2.4</t>
  </si>
  <si>
    <t>2.5</t>
  </si>
  <si>
    <t>2.6</t>
  </si>
  <si>
    <t xml:space="preserve">KNNR 6 0808/06  </t>
  </si>
  <si>
    <t>Rozebranie barier drogowych żelbetowych zwykłych</t>
  </si>
  <si>
    <t>12</t>
  </si>
  <si>
    <t>2.7</t>
  </si>
  <si>
    <t xml:space="preserve">KNNR 6 0808/07  </t>
  </si>
  <si>
    <t>Rozebranie barier stalowych</t>
  </si>
  <si>
    <t>24</t>
  </si>
  <si>
    <t>2.8</t>
  </si>
  <si>
    <t xml:space="preserve">KNNR 6 0803/04 analogia </t>
  </si>
  <si>
    <t>Rozebranie mechaniczne nawierzchni z kostki betonowej gr 8cm na podsypce cementowo-piaskowej</t>
  </si>
  <si>
    <t>31.5+32+65.4+78.2</t>
  </si>
  <si>
    <t xml:space="preserve">KNR 4-04 1103/04  </t>
  </si>
  <si>
    <t>Transport gruzu z terenu rozbiórki samochodem ciężarowym na odległość 1km mechanicznie ładowanego i wyładowanego (odległość wywozu do określenia przez Wykonawcę)</t>
  </si>
  <si>
    <t>179*0.08+103.9*0.1+344.5*0.15*0.3+22.4+207.1*0.1</t>
  </si>
  <si>
    <t>KNR 4-04 1103/05  dopłata 10x</t>
  </si>
  <si>
    <t>Transport gruzu z terenu rozbiórki samochodem ciężarowym na odległość 1km mechanicznie ładowanego i wyładowanego - nakłady uzupełniające na każdy dalszy rozpoczęty km ponad 1km odległości (do określenia przez Wykonawcę)</t>
  </si>
  <si>
    <t>3 Roboty ziemne</t>
  </si>
  <si>
    <t>3.1</t>
  </si>
  <si>
    <t>Roboty ziemne w gruncie kat. III z transportem z wywozem nadmiaru  gruntu(odległość wywozu do określenia przez Wykonawcę)</t>
  </si>
  <si>
    <t>zjazdy=313.83+251.1 = 564,93</t>
  </si>
  <si>
    <t>poszerzenie=543.4+962.1 = 1505,5</t>
  </si>
  <si>
    <t>ciąg pieszorowerowy=1293.35+1307.77 = 2601,12</t>
  </si>
  <si>
    <t>wykorzystanie na miejscu=-111.69-261.3 = -372,99</t>
  </si>
  <si>
    <t>564.93+1505.5+2601.12-372.99</t>
  </si>
  <si>
    <t>3.2</t>
  </si>
  <si>
    <t>Roboty ziemne w gruncie kat. III z transportem w obrębie robót,  wbudowaniem w nasyp i zagęszczeniem</t>
  </si>
  <si>
    <t>111.69+261.3</t>
  </si>
  <si>
    <t>3.3</t>
  </si>
  <si>
    <t>591.48+847.99</t>
  </si>
  <si>
    <t xml:space="preserve"> Kalkulacja indywidualna </t>
  </si>
  <si>
    <t>3.4</t>
  </si>
  <si>
    <t>8.2</t>
  </si>
  <si>
    <t>3.5</t>
  </si>
  <si>
    <t>Oczyszczanie z namułu przepustu o średnicy 0.5 m  z transportem z wywozem nadmiaru  gruntu(odległość wywozu do określenia przez Wykonawcę)</t>
  </si>
  <si>
    <t>39.2</t>
  </si>
  <si>
    <t>Oczyszczanie rowu z namułu o grubości 30cm z wyprofilowaniem skarp  z transportem z wywozem nadmiaru  gruntu(odległość wywozu do określenia przez Wykonawcę)</t>
  </si>
  <si>
    <t>200+240</t>
  </si>
  <si>
    <t>4 Podbudowy</t>
  </si>
  <si>
    <t>4.1</t>
  </si>
  <si>
    <t xml:space="preserve">KNNR 6 0110/03.5  </t>
  </si>
  <si>
    <t>Podbudowy z mieszanek mineralno-bitumicznych asfaltowych o grubości warstwy po zagęszczeniu 8cm z dowozem w miejsce wbudowania AC22P KR3-4 (jezdnia - poszerzenie)</t>
  </si>
  <si>
    <t>poszerzenie=1017.8+1701.07 = 2718,87</t>
  </si>
  <si>
    <t>4.2</t>
  </si>
  <si>
    <t>4.3</t>
  </si>
  <si>
    <t xml:space="preserve">KSNR 6 1005/07  </t>
  </si>
  <si>
    <t>4.4</t>
  </si>
  <si>
    <t xml:space="preserve">KNNR 6 0113/02  </t>
  </si>
  <si>
    <t>Podbudowy z kruszyw łamanych C90/3  0/31,5, warstwa górna, grubość warstwy po zagęszczeniu 20cm</t>
  </si>
  <si>
    <t>zjazdy=341.5+457.4+255.85+384.74 = 1439,49</t>
  </si>
  <si>
    <t>poszerzenie=1169.22+1911.37 = 3080,59</t>
  </si>
  <si>
    <t>4.5</t>
  </si>
  <si>
    <t xml:space="preserve">KNNR 6 0113/06  </t>
  </si>
  <si>
    <t>Podbudowy z kruszyw łamanych C90/3  0/31,5, warstwa górna, grubość warstwy po zagęszczeniu 15cm</t>
  </si>
  <si>
    <t>ciąg pieszo-rowerowy=2374+2947.8 = 5321,8</t>
  </si>
  <si>
    <t>dojścia do posesji=12.03+127.6 = 139,63</t>
  </si>
  <si>
    <t>4.6</t>
  </si>
  <si>
    <t xml:space="preserve">KNNR 6 0109/02  </t>
  </si>
  <si>
    <t>Wykonanie podbudowy z kruszywa związanego C3/4 i pielęgnacja piaskiem i wodą, grubość warstwy po zagęszczeniu 15cm</t>
  </si>
  <si>
    <t>poszerzenie=1263.8+1963.43 = 3227,23</t>
  </si>
  <si>
    <t>ściek=405.28*0.3+322.5*0.3 = 218,334</t>
  </si>
  <si>
    <t>kraweżnik=496.1*0.3+131.8*0.3+1156.1*0.3 = 535,2</t>
  </si>
  <si>
    <t>opornik=337.79*0.3+700.12*0.3 = 311,373</t>
  </si>
  <si>
    <t xml:space="preserve">KNNR 6 0109/01  </t>
  </si>
  <si>
    <t>Wykonanie podbudowy z kruszywa związanego C3/4 i pielęgnacja piaskiem i wodą, grubość warstwy po zagęszczeniu 10cm</t>
  </si>
  <si>
    <t xml:space="preserve">KNR AT-03 0203/01  </t>
  </si>
  <si>
    <t>Warstwa przeciwspękaniowa - siatka szklano-węglowa na rozciąganie min 120 kN/m pod warstwy bitumiczne</t>
  </si>
  <si>
    <t>775.68+211.32+462.64+180+77.5+80+18.08+1668</t>
  </si>
  <si>
    <t>5 Elementy ulic</t>
  </si>
  <si>
    <t>5.1</t>
  </si>
  <si>
    <t xml:space="preserve">KSNR 6 0403/03  </t>
  </si>
  <si>
    <t>Oporniki betonowe o wymiarach 12x25cm, z wykonaniem ławy betonowej, na podsypce cementowo-piaskowej</t>
  </si>
  <si>
    <t>313.5+337.79+700.12</t>
  </si>
  <si>
    <t>5.2</t>
  </si>
  <si>
    <t xml:space="preserve">KNNR 6 0403/03  </t>
  </si>
  <si>
    <t>Krawężniki betonowe najazdowe o wymiarach 12x25 cm, z wykonaniem ławy betonowej, na podsypce cementowo-piaskowej</t>
  </si>
  <si>
    <t>121.8+143.7</t>
  </si>
  <si>
    <t>5.3</t>
  </si>
  <si>
    <t>Krawężniki betonowe wystające o wymiarach 15x30cm, z wykonaniem ławy betonowej, na podsypce cementowo-piaskowej</t>
  </si>
  <si>
    <t>219.8+21.5+21.8+9.9+21.8+3.5+22.3+10.7+125.7+39.1+1156.1</t>
  </si>
  <si>
    <t>5.4</t>
  </si>
  <si>
    <t>Obrzeża betonowe o wymiarach 30x8cm  z wypełnieniem spoin zaprawą cementową na ławie betonowej</t>
  </si>
  <si>
    <t>mb</t>
  </si>
  <si>
    <t>524.2+22.5+21.4+41.6+5.6+6.3+17.4+6.3+5.+8.7+6.5+4.8+7.2+7.1+7+5.5+132.5+9.9+11.4+9.4+8.6+11.6+12.3+100.7+6+5.9+10.6+11.7+312.1+6.3+6+3+3.2+3.3+3.7+5.4+3.9+9.7+10.6+2095.1</t>
  </si>
  <si>
    <t>5.5</t>
  </si>
  <si>
    <t>Ściek z kostki betonowej gr. 8cm, szerokości 30 cm, na podsypce cementowo-piaskowej, ława betonowa C16/20 gr. 22 cm</t>
  </si>
  <si>
    <t>405.28+322.5</t>
  </si>
  <si>
    <t xml:space="preserve">KNNR 6 0502/03.3  </t>
  </si>
  <si>
    <t>5.6</t>
  </si>
  <si>
    <t>Odwodnienie krawężnikowe (kanał polimerobetonowy - 2x0.5m) na ławie betonowej C16/20 wraz z wykonaniem przykanalika (fi110) o długości 4,0 mb na podsypce piaskowej gr. 10 cm</t>
  </si>
  <si>
    <t>kpl</t>
  </si>
  <si>
    <t>8+9</t>
  </si>
  <si>
    <t>5.7</t>
  </si>
  <si>
    <t>Zabepieczenie kabli energetycznych oraz teletechnicznych - rura osłonowa AROT dwudzielna - dotyczy odc. 2+050 - 3+040</t>
  </si>
  <si>
    <t>sieć teletechniczna=164.4</t>
  </si>
  <si>
    <t>sieć energetyczna=40+7 = 47</t>
  </si>
  <si>
    <t>6 Nawierzchnie</t>
  </si>
  <si>
    <t>6.1</t>
  </si>
  <si>
    <t xml:space="preserve">KNNR 6 0308/01.7  </t>
  </si>
  <si>
    <t>Nawierzchnia z mieszanek mineralno-bitumicznych asfaltowych (warstwa wyrównawcza), średnio 50 kg/m2 z dowozem w miejsce wbudowania AC11W KR3-4 (jezdnia)</t>
  </si>
  <si>
    <t>5722.3+9071.67</t>
  </si>
  <si>
    <t>6.2</t>
  </si>
  <si>
    <t>Skropienie nawierzchni emulsją asfaltową w ilości 0,5 kg/m2</t>
  </si>
  <si>
    <t>6.3</t>
  </si>
  <si>
    <t xml:space="preserve">KSNR 6 1005/06  </t>
  </si>
  <si>
    <t>Mechaniczne oczyszczenie nawierzchni ulepszonej z bitumu</t>
  </si>
  <si>
    <t>6.4</t>
  </si>
  <si>
    <t xml:space="preserve">KNNR 6 0309/02.7  </t>
  </si>
  <si>
    <t>Nawierzchnia z mieszanek mineralno-bitumicznych asfaltowych  - warstwa ścieralna o grubości po zagęszczeniu 4cm  z dowozem w miejsce wbudowania, AC 11S KR3-4 (jezdnia, zjazdy)</t>
  </si>
  <si>
    <t>jezdnia=5603.5+9019.1 = 14622,6</t>
  </si>
  <si>
    <t>zjazdy=457.4+384.74 = 842,14</t>
  </si>
  <si>
    <t>6.5</t>
  </si>
  <si>
    <t>Skropienie nawierzchni emulsją asfaltową w ilości 0,3 kg/m2</t>
  </si>
  <si>
    <t>6.6</t>
  </si>
  <si>
    <t>6.7</t>
  </si>
  <si>
    <t xml:space="preserve">KNNR 6 0308/01.8  </t>
  </si>
  <si>
    <t>Nawierzchnia z mieszanek mineralno-bitumicznych asfaltowych  - warstwa wiążąca o grubości po zagęszczeniu 4cm  z dowozem w miejsce wbudowania, AC 11W KR3-4 (zjazdy)</t>
  </si>
  <si>
    <t>6.8</t>
  </si>
  <si>
    <t>6.9</t>
  </si>
  <si>
    <t>6.10</t>
  </si>
  <si>
    <t xml:space="preserve">KNNR 6 0308/02.8  </t>
  </si>
  <si>
    <t>Nawierzchnia z mieszanek mineralno-bitumicznych asfaltowych - warstwa ścieralna o grubości po zagęszczeniu 5cm z dowozem w miejsce wbudowania, AC 8S (ciąg pieszo-rowerowy/ścieżka rowerowa)</t>
  </si>
  <si>
    <t>6.11</t>
  </si>
  <si>
    <t>6.12</t>
  </si>
  <si>
    <t>Zjazdy z kostki brukowej betonowej grubości 8cm na podsypce cementowo-piaskowej wypełnieniem spoin piaskiem (zjazdy)</t>
  </si>
  <si>
    <t>zjazdy=341.5+255.85 = 597,35</t>
  </si>
  <si>
    <t>dojścia do posesji/chodnik=12.03+127.6 = 139,63</t>
  </si>
  <si>
    <t xml:space="preserve">KNR 2-31 0114/07  </t>
  </si>
  <si>
    <t>Pobocza z mieszanki optymalnej o grubości po zagęszczeniu 8cm</t>
  </si>
  <si>
    <t>(990*2-496.1-121.8)*0.75+1301.4</t>
  </si>
  <si>
    <t xml:space="preserve">KNNR 6 0302/02  </t>
  </si>
  <si>
    <t>Nawierzchnia z kostki kamiennej rzędowej o wysokości kostki 16cm na podsypce cementowo-piaskowej</t>
  </si>
  <si>
    <t>5.9</t>
  </si>
  <si>
    <t>7 Stała organizacja ruchu</t>
  </si>
  <si>
    <t>7.1</t>
  </si>
  <si>
    <t xml:space="preserve">KNNR 6 0808/08  </t>
  </si>
  <si>
    <t>Rozebranie słupków do znaków i znaki</t>
  </si>
  <si>
    <t>22</t>
  </si>
  <si>
    <t>7.2</t>
  </si>
  <si>
    <t xml:space="preserve">KNNR 6 0702/01.2  </t>
  </si>
  <si>
    <t>Słupki z rur stalowych o średnicy 70mm do pionowych znaków drogowych</t>
  </si>
  <si>
    <t>7.3</t>
  </si>
  <si>
    <t>Słupki z rur stalowych o średnicy 70mm do pionowych znaków drogowych - gięte (wysięgniki)</t>
  </si>
  <si>
    <t>7.4</t>
  </si>
  <si>
    <t xml:space="preserve">KNNR 6 0702/05 - analogia </t>
  </si>
  <si>
    <t>Ustawienie znaku zespolonego C10 z U5b</t>
  </si>
  <si>
    <t>7.5</t>
  </si>
  <si>
    <t xml:space="preserve">KNNR 6 0702/05  </t>
  </si>
  <si>
    <t>Pionowe znaki zakazu, nakazu, ostrzegawcze i informacyjne o powierzchni ponad 0,3m2</t>
  </si>
  <si>
    <t>60</t>
  </si>
  <si>
    <t>7.6</t>
  </si>
  <si>
    <t xml:space="preserve">KNNR 6 0702/04  </t>
  </si>
  <si>
    <t>Pionowe znaki zakazu, nakazu, ostrzegawcze i informacyjne o powierzchni do 0,3m2</t>
  </si>
  <si>
    <t>7.7</t>
  </si>
  <si>
    <t xml:space="preserve">KNNR 6 1201/07  </t>
  </si>
  <si>
    <t>Odnawianie poziomych strzałek i innych symboli malowanych ręcznie na jezdni farbą chlorokauczukową</t>
  </si>
  <si>
    <t>10.82</t>
  </si>
  <si>
    <t>7.8</t>
  </si>
  <si>
    <t xml:space="preserve">KNNR 6 0703/01  </t>
  </si>
  <si>
    <t>Bariery ochronne stalowe  U11a</t>
  </si>
  <si>
    <t>61</t>
  </si>
  <si>
    <t>7.9</t>
  </si>
  <si>
    <t>Bariera ochronna SP-06 - zakup, transport i montaż</t>
  </si>
  <si>
    <t>52.7</t>
  </si>
  <si>
    <t>7.10</t>
  </si>
  <si>
    <t xml:space="preserve">KNR AT-04 0209/03 analogia </t>
  </si>
  <si>
    <t>Progi zwalniające wyspowe 2000x1800x65</t>
  </si>
  <si>
    <t>8 Inne</t>
  </si>
  <si>
    <t>8.1</t>
  </si>
  <si>
    <t xml:space="preserve">KNR 2-31 1406/04  </t>
  </si>
  <si>
    <t>Regulacja zaworów wodociągowych i gazowych</t>
  </si>
  <si>
    <t>wodociągowe=11+16 = 27</t>
  </si>
  <si>
    <t xml:space="preserve">KNR 2-31 1406/03  </t>
  </si>
  <si>
    <t>Regulacja pionowa włazów kanałowych</t>
  </si>
  <si>
    <t>sanitarne=2+7 = 9</t>
  </si>
  <si>
    <t>8.3</t>
  </si>
  <si>
    <t>8.4</t>
  </si>
  <si>
    <t xml:space="preserve">KNNR 4 1313/05.1 - analogia </t>
  </si>
  <si>
    <t>Przełużenie przepustu betonowego o średnicy 500mm wraz z wykopem oraz zasypką</t>
  </si>
  <si>
    <t>8.5</t>
  </si>
  <si>
    <t xml:space="preserve">KNNR 1 0501/01.1  </t>
  </si>
  <si>
    <t>Ręczne plantowanie powierzchni gruntu rodzimego kategorii I-III (szerokości 1,0)</t>
  </si>
  <si>
    <t>8.6</t>
  </si>
  <si>
    <t xml:space="preserve">KNNR 1 0507/01  </t>
  </si>
  <si>
    <t>Humusowanie skarp z obsianiem przy grubości warstwy humusu 10cm</t>
  </si>
  <si>
    <t>8.7</t>
  </si>
  <si>
    <t>Przełożenie nawierzchni z kostki brukowej betonowej grubości 8cm na podsypce cementowo-piaskowej wypełnieniem spoin piaskiem</t>
  </si>
  <si>
    <t>171.3*0.3+13.3</t>
  </si>
  <si>
    <t>Roboty branży telekomunikacyjnej</t>
  </si>
  <si>
    <t>kpl.</t>
  </si>
  <si>
    <t>Wykonanie nasypu z gruntu dostarczonego na budowę, piasek o wskaźniku wodoprzepuszczalności 8m3/dobę wraz z kosztami  zakupu piasku</t>
  </si>
  <si>
    <t>Kosztorys ofertowy</t>
  </si>
  <si>
    <t>Cena</t>
  </si>
  <si>
    <t>Wartość</t>
  </si>
  <si>
    <t>Razem k.b.</t>
  </si>
  <si>
    <t>Podatek VAT 23%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</si>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</sst>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i/>
      <sz val="8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b/>
      <sz val="14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/>
      <top style="medium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0" fillId="31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left" vertical="center" wrapText="1"/>
    </xf>
    <xf numFmtId="0" fontId="42" fillId="34" borderId="14" xfId="0" applyFont="1" applyFill="1" applyBorder="1" applyAlignment="1">
      <alignment horizontal="left" vertical="center" wrapText="1"/>
    </xf>
    <xf numFmtId="0" fontId="42" fillId="34" borderId="15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1" fillId="33" borderId="16" xfId="0" applyFont="1" applyFill="1" applyBorder="1" applyAlignment="1">
      <alignment horizontal="right" vertical="center" wrapText="1"/>
    </xf>
    <xf numFmtId="0" fontId="42" fillId="34" borderId="16" xfId="0" applyFont="1" applyFill="1" applyBorder="1" applyAlignment="1">
      <alignment horizontal="right" vertical="center" wrapText="1"/>
    </xf>
    <xf numFmtId="0" fontId="42" fillId="34" borderId="17" xfId="0" applyFont="1" applyFill="1" applyBorder="1" applyAlignment="1">
      <alignment horizontal="right" vertical="center" wrapText="1"/>
    </xf>
    <xf numFmtId="0" fontId="42" fillId="34" borderId="18" xfId="0" applyFont="1" applyFill="1" applyBorder="1" applyAlignment="1">
      <alignment horizontal="right" vertical="center" wrapText="1"/>
    </xf>
    <xf numFmtId="0" fontId="42" fillId="34" borderId="17" xfId="0" applyFont="1" applyFill="1" applyBorder="1" applyAlignment="1">
      <alignment horizontal="right" vertical="center" wrapText="1"/>
    </xf>
    <xf numFmtId="0" fontId="42" fillId="35" borderId="19" xfId="0" applyFont="1" applyFill="1" applyBorder="1" applyAlignment="1">
      <alignment horizontal="right" vertical="center" wrapText="1"/>
    </xf>
    <xf numFmtId="0" fontId="42" fillId="34" borderId="20" xfId="0" applyFont="1" applyFill="1" applyBorder="1" applyAlignment="1">
      <alignment horizontal="right" vertical="center" wrapText="1"/>
    </xf>
    <xf numFmtId="0" fontId="40" fillId="31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right" vertical="center" wrapText="1"/>
    </xf>
    <xf numFmtId="0" fontId="0" fillId="0" borderId="13" xfId="0" applyBorder="1" applyAlignment="1">
      <alignment vertical="top"/>
    </xf>
    <xf numFmtId="0" fontId="41" fillId="36" borderId="21" xfId="0" applyFont="1" applyFill="1" applyBorder="1" applyAlignment="1">
      <alignment horizontal="right" vertical="center" wrapText="1"/>
    </xf>
    <xf numFmtId="0" fontId="42" fillId="36" borderId="10" xfId="0" applyFont="1" applyFill="1" applyBorder="1" applyAlignment="1">
      <alignment horizontal="right" vertical="center" wrapText="1"/>
    </xf>
    <xf numFmtId="0" fontId="42" fillId="36" borderId="22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42" fillId="36" borderId="24" xfId="0" applyFont="1" applyFill="1" applyBorder="1" applyAlignment="1">
      <alignment horizontal="center" vertical="center" wrapText="1"/>
    </xf>
    <xf numFmtId="0" fontId="40" fillId="31" borderId="25" xfId="0" applyFont="1" applyFill="1" applyBorder="1" applyAlignment="1">
      <alignment horizontal="center" vertical="center" wrapText="1"/>
    </xf>
    <xf numFmtId="0" fontId="40" fillId="31" borderId="26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 vertical="center" wrapText="1"/>
    </xf>
    <xf numFmtId="0" fontId="42" fillId="34" borderId="27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right" vertical="center" wrapText="1"/>
    </xf>
    <xf numFmtId="0" fontId="41" fillId="33" borderId="28" xfId="0" applyFont="1" applyFill="1" applyBorder="1" applyAlignment="1">
      <alignment horizontal="right" vertical="center" wrapText="1"/>
    </xf>
    <xf numFmtId="0" fontId="42" fillId="34" borderId="29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34" borderId="27" xfId="0" applyFont="1" applyFill="1" applyBorder="1" applyAlignment="1">
      <alignment horizontal="center" vertical="center" wrapText="1"/>
    </xf>
    <xf numFmtId="0" fontId="42" fillId="34" borderId="30" xfId="0" applyFont="1" applyFill="1" applyBorder="1" applyAlignment="1">
      <alignment horizontal="left" vertical="center" wrapText="1"/>
    </xf>
    <xf numFmtId="0" fontId="41" fillId="36" borderId="31" xfId="0" applyFont="1" applyFill="1" applyBorder="1" applyAlignment="1">
      <alignment horizontal="right" vertical="center" wrapText="1"/>
    </xf>
    <xf numFmtId="39" fontId="41" fillId="36" borderId="32" xfId="0" applyNumberFormat="1" applyFont="1" applyFill="1" applyBorder="1" applyAlignment="1">
      <alignment horizontal="right" vertical="center" wrapText="1"/>
    </xf>
    <xf numFmtId="0" fontId="42" fillId="36" borderId="25" xfId="0" applyFont="1" applyFill="1" applyBorder="1" applyAlignment="1">
      <alignment horizontal="right" vertical="center" wrapText="1"/>
    </xf>
    <xf numFmtId="39" fontId="42" fillId="36" borderId="28" xfId="0" applyNumberFormat="1" applyFont="1" applyFill="1" applyBorder="1" applyAlignment="1">
      <alignment horizontal="right" vertical="center" wrapText="1"/>
    </xf>
    <xf numFmtId="0" fontId="41" fillId="36" borderId="33" xfId="0" applyFont="1" applyFill="1" applyBorder="1" applyAlignment="1">
      <alignment horizontal="right" vertical="center" wrapText="1"/>
    </xf>
    <xf numFmtId="0" fontId="41" fillId="36" borderId="15" xfId="0" applyFont="1" applyFill="1" applyBorder="1" applyAlignment="1">
      <alignment horizontal="right" vertical="center" wrapText="1"/>
    </xf>
    <xf numFmtId="39" fontId="41" fillId="36" borderId="34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35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42" fillId="0" borderId="4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tabSelected="1" zoomScalePageLayoutView="0" workbookViewId="0" topLeftCell="A1">
      <selection activeCell="H105" sqref="H105:H106"/>
    </sheetView>
  </sheetViews>
  <sheetFormatPr defaultColWidth="11.421875" defaultRowHeight="12.75" customHeight="1"/>
  <cols>
    <col min="1" max="1" width="4.28125" style="9" customWidth="1"/>
    <col min="2" max="2" width="5.00390625" style="9" customWidth="1"/>
    <col min="3" max="3" width="12.421875" style="9" customWidth="1"/>
    <col min="4" max="4" width="40.7109375" style="9" customWidth="1"/>
    <col min="5" max="5" width="5.7109375" style="9" customWidth="1"/>
    <col min="6" max="6" width="14.28125" style="9" customWidth="1"/>
    <col min="7" max="16384" width="11.421875" style="9" customWidth="1"/>
  </cols>
  <sheetData>
    <row r="2" spans="1:6" ht="12.75" customHeight="1">
      <c r="A2" s="1"/>
      <c r="B2" s="49"/>
      <c r="C2" s="49"/>
      <c r="D2" s="49"/>
      <c r="E2" s="49"/>
      <c r="F2" s="49"/>
    </row>
    <row r="3" spans="1:10" ht="22.5" customHeight="1">
      <c r="A3" s="1"/>
      <c r="B3" s="61" t="s">
        <v>227</v>
      </c>
      <c r="C3" s="61"/>
      <c r="D3" s="61"/>
      <c r="E3" s="61"/>
      <c r="F3" s="61"/>
      <c r="G3" s="61"/>
      <c r="H3" s="61"/>
      <c r="I3" s="15"/>
      <c r="J3" s="15"/>
    </row>
    <row r="4" spans="1:8" ht="33.75" customHeight="1">
      <c r="A4" s="1"/>
      <c r="B4" s="60" t="s">
        <v>0</v>
      </c>
      <c r="C4" s="60"/>
      <c r="D4" s="60"/>
      <c r="E4" s="60"/>
      <c r="F4" s="60"/>
      <c r="G4" s="60"/>
      <c r="H4" s="60"/>
    </row>
    <row r="5" spans="1:8" ht="22.5" customHeight="1">
      <c r="A5"/>
      <c r="B5" s="28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228</v>
      </c>
      <c r="H5" s="30" t="s">
        <v>229</v>
      </c>
    </row>
    <row r="6" spans="1:8" ht="12.75" customHeight="1">
      <c r="A6"/>
      <c r="B6" s="31" t="s">
        <v>6</v>
      </c>
      <c r="C6" s="2" t="s">
        <v>7</v>
      </c>
      <c r="D6" s="2">
        <v>3</v>
      </c>
      <c r="E6" s="2">
        <v>4</v>
      </c>
      <c r="F6" s="2">
        <v>5</v>
      </c>
      <c r="G6" s="23">
        <v>6</v>
      </c>
      <c r="H6" s="32">
        <v>7</v>
      </c>
    </row>
    <row r="7" spans="1:8" ht="12.75">
      <c r="A7"/>
      <c r="B7" s="33"/>
      <c r="C7" s="3"/>
      <c r="D7" s="4" t="s">
        <v>10</v>
      </c>
      <c r="E7" s="3"/>
      <c r="F7" s="16"/>
      <c r="G7" s="24"/>
      <c r="H7" s="24"/>
    </row>
    <row r="8" spans="1:8" ht="22.5">
      <c r="A8"/>
      <c r="B8" s="34" t="s">
        <v>11</v>
      </c>
      <c r="C8" s="5" t="s">
        <v>12</v>
      </c>
      <c r="D8" s="6" t="s">
        <v>13</v>
      </c>
      <c r="E8" s="5" t="s">
        <v>14</v>
      </c>
      <c r="F8" s="17">
        <v>2.55</v>
      </c>
      <c r="G8" s="25"/>
      <c r="H8" s="25"/>
    </row>
    <row r="9" spans="1:8" ht="22.5">
      <c r="A9"/>
      <c r="B9" s="35" t="s">
        <v>15</v>
      </c>
      <c r="C9" s="14" t="s">
        <v>66</v>
      </c>
      <c r="D9" s="8" t="s">
        <v>16</v>
      </c>
      <c r="E9" s="14" t="s">
        <v>17</v>
      </c>
      <c r="F9" s="18">
        <v>27</v>
      </c>
      <c r="G9" s="25"/>
      <c r="H9" s="25"/>
    </row>
    <row r="10" spans="1:8" ht="12.75">
      <c r="A10"/>
      <c r="B10" s="36"/>
      <c r="C10" s="3"/>
      <c r="D10" s="4" t="s">
        <v>19</v>
      </c>
      <c r="E10" s="3"/>
      <c r="F10" s="16"/>
      <c r="G10" s="16"/>
      <c r="H10" s="37"/>
    </row>
    <row r="11" spans="1:8" ht="22.5">
      <c r="A11"/>
      <c r="B11" s="35" t="s">
        <v>20</v>
      </c>
      <c r="C11" s="14" t="s">
        <v>21</v>
      </c>
      <c r="D11" s="8" t="s">
        <v>22</v>
      </c>
      <c r="E11" s="50" t="s">
        <v>23</v>
      </c>
      <c r="F11" s="18">
        <v>179</v>
      </c>
      <c r="G11" s="54"/>
      <c r="H11" s="54"/>
    </row>
    <row r="12" spans="1:8" ht="12.75">
      <c r="A12"/>
      <c r="B12" s="38"/>
      <c r="C12" s="7"/>
      <c r="D12" s="8" t="s">
        <v>24</v>
      </c>
      <c r="E12" s="52"/>
      <c r="F12" s="19"/>
      <c r="G12" s="55"/>
      <c r="H12" s="55"/>
    </row>
    <row r="13" spans="1:8" ht="33.75">
      <c r="A13"/>
      <c r="B13" s="35" t="s">
        <v>25</v>
      </c>
      <c r="C13" s="14" t="s">
        <v>26</v>
      </c>
      <c r="D13" s="8" t="s">
        <v>27</v>
      </c>
      <c r="E13" s="50" t="s">
        <v>23</v>
      </c>
      <c r="F13" s="18">
        <v>103.9</v>
      </c>
      <c r="G13" s="54"/>
      <c r="H13" s="54"/>
    </row>
    <row r="14" spans="1:8" ht="12.75">
      <c r="A14"/>
      <c r="B14" s="38"/>
      <c r="C14" s="7"/>
      <c r="D14" s="8" t="s">
        <v>28</v>
      </c>
      <c r="E14" s="52"/>
      <c r="F14" s="19"/>
      <c r="G14" s="59"/>
      <c r="H14" s="59"/>
    </row>
    <row r="15" spans="1:8" ht="22.5">
      <c r="A15"/>
      <c r="B15" s="35" t="s">
        <v>29</v>
      </c>
      <c r="C15" s="14" t="s">
        <v>30</v>
      </c>
      <c r="D15" s="8" t="s">
        <v>31</v>
      </c>
      <c r="E15" s="50" t="s">
        <v>32</v>
      </c>
      <c r="F15" s="18">
        <v>344.5</v>
      </c>
      <c r="G15" s="54"/>
      <c r="H15" s="54"/>
    </row>
    <row r="16" spans="1:8" ht="12.75">
      <c r="A16"/>
      <c r="B16" s="38"/>
      <c r="C16" s="7"/>
      <c r="D16" s="8" t="s">
        <v>33</v>
      </c>
      <c r="E16" s="52"/>
      <c r="F16" s="19"/>
      <c r="G16" s="59"/>
      <c r="H16" s="59"/>
    </row>
    <row r="17" spans="1:8" ht="12.75">
      <c r="A17"/>
      <c r="B17" s="35" t="s">
        <v>34</v>
      </c>
      <c r="C17" s="14" t="s">
        <v>37</v>
      </c>
      <c r="D17" s="8" t="s">
        <v>38</v>
      </c>
      <c r="E17" s="50" t="s">
        <v>32</v>
      </c>
      <c r="F17" s="18">
        <v>12</v>
      </c>
      <c r="G17" s="54"/>
      <c r="H17" s="54"/>
    </row>
    <row r="18" spans="1:8" ht="12.75">
      <c r="A18"/>
      <c r="B18" s="38"/>
      <c r="C18" s="7"/>
      <c r="D18" s="8" t="s">
        <v>39</v>
      </c>
      <c r="E18" s="52"/>
      <c r="F18" s="19"/>
      <c r="G18" s="59"/>
      <c r="H18" s="59"/>
    </row>
    <row r="19" spans="1:8" ht="12.75">
      <c r="A19"/>
      <c r="B19" s="35" t="s">
        <v>35</v>
      </c>
      <c r="C19" s="14" t="s">
        <v>41</v>
      </c>
      <c r="D19" s="8" t="s">
        <v>42</v>
      </c>
      <c r="E19" s="50" t="s">
        <v>32</v>
      </c>
      <c r="F19" s="18">
        <v>24</v>
      </c>
      <c r="G19" s="54"/>
      <c r="H19" s="54"/>
    </row>
    <row r="20" spans="1:8" ht="12.75">
      <c r="A20"/>
      <c r="B20" s="38"/>
      <c r="C20" s="7"/>
      <c r="D20" s="8" t="s">
        <v>43</v>
      </c>
      <c r="E20" s="52"/>
      <c r="F20" s="19"/>
      <c r="G20" s="59"/>
      <c r="H20" s="59"/>
    </row>
    <row r="21" spans="1:8" ht="22.5">
      <c r="A21"/>
      <c r="B21" s="35" t="s">
        <v>36</v>
      </c>
      <c r="C21" s="14" t="s">
        <v>45</v>
      </c>
      <c r="D21" s="8" t="s">
        <v>46</v>
      </c>
      <c r="E21" s="50" t="s">
        <v>23</v>
      </c>
      <c r="F21" s="18">
        <v>207.1</v>
      </c>
      <c r="G21" s="54"/>
      <c r="H21" s="54"/>
    </row>
    <row r="22" spans="1:8" ht="12.75">
      <c r="A22"/>
      <c r="B22" s="38"/>
      <c r="C22" s="7"/>
      <c r="D22" s="8" t="s">
        <v>47</v>
      </c>
      <c r="E22" s="52"/>
      <c r="F22" s="19"/>
      <c r="G22" s="59"/>
      <c r="H22" s="59"/>
    </row>
    <row r="23" spans="1:8" ht="45">
      <c r="A23"/>
      <c r="B23" s="35" t="s">
        <v>40</v>
      </c>
      <c r="C23" s="14" t="s">
        <v>48</v>
      </c>
      <c r="D23" s="8" t="s">
        <v>49</v>
      </c>
      <c r="E23" s="50" t="s">
        <v>18</v>
      </c>
      <c r="F23" s="18">
        <v>83.323</v>
      </c>
      <c r="G23" s="54"/>
      <c r="H23" s="54"/>
    </row>
    <row r="24" spans="1:8" ht="12.75">
      <c r="A24"/>
      <c r="B24" s="38"/>
      <c r="C24" s="7"/>
      <c r="D24" s="8" t="s">
        <v>50</v>
      </c>
      <c r="E24" s="52"/>
      <c r="F24" s="19"/>
      <c r="G24" s="59"/>
      <c r="H24" s="59"/>
    </row>
    <row r="25" spans="1:8" ht="56.25">
      <c r="A25"/>
      <c r="B25" s="35" t="s">
        <v>44</v>
      </c>
      <c r="C25" s="14" t="s">
        <v>51</v>
      </c>
      <c r="D25" s="8" t="s">
        <v>52</v>
      </c>
      <c r="E25" s="50" t="s">
        <v>18</v>
      </c>
      <c r="F25" s="18">
        <v>83.323</v>
      </c>
      <c r="G25" s="54"/>
      <c r="H25" s="54"/>
    </row>
    <row r="26" spans="1:8" ht="12.75">
      <c r="A26"/>
      <c r="B26" s="38"/>
      <c r="C26" s="7"/>
      <c r="D26" s="8" t="s">
        <v>50</v>
      </c>
      <c r="E26" s="52"/>
      <c r="F26" s="19"/>
      <c r="G26" s="59"/>
      <c r="H26" s="59"/>
    </row>
    <row r="27" spans="1:8" ht="12.75">
      <c r="A27"/>
      <c r="B27" s="36"/>
      <c r="C27" s="3"/>
      <c r="D27" s="4" t="s">
        <v>53</v>
      </c>
      <c r="E27" s="3"/>
      <c r="F27" s="16"/>
      <c r="G27" s="16"/>
      <c r="H27" s="37"/>
    </row>
    <row r="28" spans="1:8" ht="33.75">
      <c r="A28"/>
      <c r="B28" s="35" t="s">
        <v>54</v>
      </c>
      <c r="C28" s="14" t="s">
        <v>66</v>
      </c>
      <c r="D28" s="8" t="s">
        <v>55</v>
      </c>
      <c r="E28" s="50" t="s">
        <v>18</v>
      </c>
      <c r="F28" s="20">
        <f>4298.56-380.195</f>
        <v>3918.3650000000002</v>
      </c>
      <c r="G28" s="57"/>
      <c r="H28" s="57"/>
    </row>
    <row r="29" spans="1:8" ht="12.75">
      <c r="A29"/>
      <c r="B29" s="38"/>
      <c r="C29" s="7"/>
      <c r="D29" s="8" t="s">
        <v>56</v>
      </c>
      <c r="E29" s="51"/>
      <c r="F29" s="19"/>
      <c r="G29" s="58"/>
      <c r="H29" s="58"/>
    </row>
    <row r="30" spans="1:8" ht="12.75">
      <c r="A30"/>
      <c r="B30" s="38"/>
      <c r="C30" s="7"/>
      <c r="D30" s="7" t="s">
        <v>57</v>
      </c>
      <c r="E30" s="51"/>
      <c r="F30" s="19"/>
      <c r="G30" s="58"/>
      <c r="H30" s="58"/>
    </row>
    <row r="31" spans="1:8" ht="12.75">
      <c r="A31"/>
      <c r="B31" s="38"/>
      <c r="C31" s="7"/>
      <c r="D31" s="7" t="s">
        <v>58</v>
      </c>
      <c r="E31" s="51"/>
      <c r="F31" s="19"/>
      <c r="G31" s="58"/>
      <c r="H31" s="58"/>
    </row>
    <row r="32" spans="1:8" ht="12.75">
      <c r="A32"/>
      <c r="B32" s="38"/>
      <c r="C32" s="7"/>
      <c r="D32" s="7" t="s">
        <v>59</v>
      </c>
      <c r="E32" s="51"/>
      <c r="F32" s="19"/>
      <c r="G32" s="58"/>
      <c r="H32" s="58"/>
    </row>
    <row r="33" spans="1:8" ht="12.75">
      <c r="A33"/>
      <c r="B33" s="38"/>
      <c r="C33" s="7"/>
      <c r="D33" s="7" t="s">
        <v>60</v>
      </c>
      <c r="E33" s="52"/>
      <c r="F33" s="19"/>
      <c r="G33" s="59"/>
      <c r="H33" s="59"/>
    </row>
    <row r="34" spans="1:8" ht="33.75">
      <c r="A34"/>
      <c r="B34" s="35" t="s">
        <v>61</v>
      </c>
      <c r="C34" s="14" t="s">
        <v>66</v>
      </c>
      <c r="D34" s="8" t="s">
        <v>62</v>
      </c>
      <c r="E34" s="50" t="s">
        <v>18</v>
      </c>
      <c r="F34" s="18">
        <v>372.99</v>
      </c>
      <c r="G34" s="57"/>
      <c r="H34" s="57"/>
    </row>
    <row r="35" spans="1:8" ht="12.75">
      <c r="A35"/>
      <c r="B35" s="38"/>
      <c r="C35" s="7"/>
      <c r="D35" s="8" t="s">
        <v>63</v>
      </c>
      <c r="E35" s="52"/>
      <c r="F35" s="19"/>
      <c r="G35" s="55"/>
      <c r="H35" s="55"/>
    </row>
    <row r="36" spans="1:8" ht="33.75">
      <c r="A36"/>
      <c r="B36" s="35" t="s">
        <v>64</v>
      </c>
      <c r="C36" s="14" t="s">
        <v>66</v>
      </c>
      <c r="D36" s="39" t="s">
        <v>226</v>
      </c>
      <c r="E36" s="50" t="s">
        <v>18</v>
      </c>
      <c r="F36" s="18">
        <f>1439.47-161.832</f>
        <v>1277.638</v>
      </c>
      <c r="G36" s="57"/>
      <c r="H36" s="57"/>
    </row>
    <row r="37" spans="1:8" ht="12.75">
      <c r="A37"/>
      <c r="B37" s="38"/>
      <c r="C37" s="7"/>
      <c r="D37" s="8" t="s">
        <v>65</v>
      </c>
      <c r="E37" s="52"/>
      <c r="F37" s="19"/>
      <c r="G37" s="55"/>
      <c r="H37" s="55"/>
    </row>
    <row r="38" spans="1:8" ht="33.75">
      <c r="A38"/>
      <c r="B38" s="40" t="s">
        <v>67</v>
      </c>
      <c r="C38" s="14" t="s">
        <v>66</v>
      </c>
      <c r="D38" s="8" t="s">
        <v>70</v>
      </c>
      <c r="E38" s="50" t="s">
        <v>32</v>
      </c>
      <c r="F38" s="18">
        <v>39.2</v>
      </c>
      <c r="G38" s="57"/>
      <c r="H38" s="57"/>
    </row>
    <row r="39" spans="1:8" ht="12.75">
      <c r="A39"/>
      <c r="B39" s="38"/>
      <c r="C39" s="7"/>
      <c r="D39" s="8" t="s">
        <v>71</v>
      </c>
      <c r="E39" s="52"/>
      <c r="F39" s="19"/>
      <c r="G39" s="55"/>
      <c r="H39" s="55"/>
    </row>
    <row r="40" spans="1:8" ht="45">
      <c r="A40"/>
      <c r="B40" s="35" t="s">
        <v>69</v>
      </c>
      <c r="C40" s="14" t="s">
        <v>66</v>
      </c>
      <c r="D40" s="8" t="s">
        <v>72</v>
      </c>
      <c r="E40" s="50" t="s">
        <v>32</v>
      </c>
      <c r="F40" s="18">
        <v>440</v>
      </c>
      <c r="G40" s="57"/>
      <c r="H40" s="57"/>
    </row>
    <row r="41" spans="1:8" ht="12.75">
      <c r="A41"/>
      <c r="B41" s="38"/>
      <c r="C41" s="7"/>
      <c r="D41" s="8" t="s">
        <v>73</v>
      </c>
      <c r="E41" s="52"/>
      <c r="F41" s="19"/>
      <c r="G41" s="55"/>
      <c r="H41" s="55"/>
    </row>
    <row r="42" spans="1:8" ht="12.75">
      <c r="A42"/>
      <c r="B42" s="36"/>
      <c r="C42" s="3"/>
      <c r="D42" s="4" t="s">
        <v>74</v>
      </c>
      <c r="E42" s="3"/>
      <c r="F42" s="16"/>
      <c r="G42" s="16"/>
      <c r="H42" s="37"/>
    </row>
    <row r="43" spans="1:8" ht="45">
      <c r="A43"/>
      <c r="B43" s="35" t="s">
        <v>75</v>
      </c>
      <c r="C43" s="14" t="s">
        <v>76</v>
      </c>
      <c r="D43" s="8" t="s">
        <v>77</v>
      </c>
      <c r="E43" s="50" t="s">
        <v>23</v>
      </c>
      <c r="F43" s="18">
        <v>2718.87</v>
      </c>
      <c r="G43" s="57"/>
      <c r="H43" s="57"/>
    </row>
    <row r="44" spans="1:8" ht="12.75">
      <c r="A44"/>
      <c r="B44" s="38"/>
      <c r="C44" s="7"/>
      <c r="D44" s="8" t="s">
        <v>78</v>
      </c>
      <c r="E44" s="52"/>
      <c r="F44" s="19"/>
      <c r="G44" s="55"/>
      <c r="H44" s="55"/>
    </row>
    <row r="45" spans="1:8" ht="33.75">
      <c r="A45"/>
      <c r="B45" s="40" t="s">
        <v>79</v>
      </c>
      <c r="C45" s="14" t="s">
        <v>83</v>
      </c>
      <c r="D45" s="8" t="s">
        <v>84</v>
      </c>
      <c r="E45" s="50" t="s">
        <v>23</v>
      </c>
      <c r="F45" s="18">
        <f>4520.08-112.252</f>
        <v>4407.8279999999995</v>
      </c>
      <c r="G45" s="54"/>
      <c r="H45" s="54"/>
    </row>
    <row r="46" spans="1:8" ht="12.75">
      <c r="A46"/>
      <c r="B46" s="38"/>
      <c r="C46" s="7"/>
      <c r="D46" s="8" t="s">
        <v>85</v>
      </c>
      <c r="E46" s="51"/>
      <c r="F46" s="19"/>
      <c r="G46" s="58"/>
      <c r="H46" s="58"/>
    </row>
    <row r="47" spans="1:8" ht="12.75">
      <c r="A47"/>
      <c r="B47" s="38"/>
      <c r="C47" s="7"/>
      <c r="D47" s="7" t="s">
        <v>86</v>
      </c>
      <c r="E47" s="52"/>
      <c r="F47" s="19"/>
      <c r="G47" s="55"/>
      <c r="H47" s="55"/>
    </row>
    <row r="48" spans="1:8" ht="33.75">
      <c r="A48"/>
      <c r="B48" s="40" t="s">
        <v>80</v>
      </c>
      <c r="C48" s="14" t="s">
        <v>88</v>
      </c>
      <c r="D48" s="8" t="s">
        <v>89</v>
      </c>
      <c r="E48" s="50" t="s">
        <v>23</v>
      </c>
      <c r="F48" s="18">
        <f>5461.43-1026.49</f>
        <v>4434.9400000000005</v>
      </c>
      <c r="G48" s="54"/>
      <c r="H48" s="54"/>
    </row>
    <row r="49" spans="1:8" ht="12.75">
      <c r="A49"/>
      <c r="B49" s="38"/>
      <c r="C49" s="7"/>
      <c r="D49" s="8" t="s">
        <v>90</v>
      </c>
      <c r="E49" s="51"/>
      <c r="F49" s="19"/>
      <c r="G49" s="58"/>
      <c r="H49" s="58"/>
    </row>
    <row r="50" spans="1:8" ht="12.75">
      <c r="A50"/>
      <c r="B50" s="38"/>
      <c r="C50" s="7"/>
      <c r="D50" s="7" t="s">
        <v>91</v>
      </c>
      <c r="E50" s="52"/>
      <c r="F50" s="19"/>
      <c r="G50" s="55"/>
      <c r="H50" s="55"/>
    </row>
    <row r="51" spans="1:8" ht="33.75">
      <c r="A51"/>
      <c r="B51" s="35" t="s">
        <v>82</v>
      </c>
      <c r="C51" s="14" t="s">
        <v>93</v>
      </c>
      <c r="D51" s="8" t="s">
        <v>94</v>
      </c>
      <c r="E51" s="50" t="s">
        <v>23</v>
      </c>
      <c r="F51" s="18">
        <v>4292.13</v>
      </c>
      <c r="G51" s="54"/>
      <c r="H51" s="54"/>
    </row>
    <row r="52" spans="1:8" ht="12.75">
      <c r="A52"/>
      <c r="B52" s="38"/>
      <c r="C52" s="7"/>
      <c r="D52" s="8" t="s">
        <v>95</v>
      </c>
      <c r="E52" s="51"/>
      <c r="F52" s="19"/>
      <c r="G52" s="58"/>
      <c r="H52" s="58"/>
    </row>
    <row r="53" spans="1:8" ht="12.75">
      <c r="A53"/>
      <c r="B53" s="38"/>
      <c r="C53" s="7"/>
      <c r="D53" s="7" t="s">
        <v>96</v>
      </c>
      <c r="E53" s="51"/>
      <c r="F53" s="19"/>
      <c r="G53" s="58"/>
      <c r="H53" s="58"/>
    </row>
    <row r="54" spans="1:8" ht="12.75">
      <c r="A54"/>
      <c r="B54" s="38"/>
      <c r="C54" s="7"/>
      <c r="D54" s="7" t="s">
        <v>97</v>
      </c>
      <c r="E54" s="51"/>
      <c r="F54" s="19"/>
      <c r="G54" s="58"/>
      <c r="H54" s="58"/>
    </row>
    <row r="55" spans="1:8" ht="12.75">
      <c r="A55"/>
      <c r="B55" s="38"/>
      <c r="C55" s="7"/>
      <c r="D55" s="7" t="s">
        <v>98</v>
      </c>
      <c r="E55" s="52"/>
      <c r="F55" s="19"/>
      <c r="G55" s="55"/>
      <c r="H55" s="55"/>
    </row>
    <row r="56" spans="1:8" ht="33.75">
      <c r="A56"/>
      <c r="B56" s="35" t="s">
        <v>87</v>
      </c>
      <c r="C56" s="14" t="s">
        <v>99</v>
      </c>
      <c r="D56" s="8" t="s">
        <v>100</v>
      </c>
      <c r="E56" s="50" t="s">
        <v>23</v>
      </c>
      <c r="F56" s="18">
        <f>6900.92-1222.37</f>
        <v>5678.55</v>
      </c>
      <c r="G56" s="54"/>
      <c r="H56" s="54"/>
    </row>
    <row r="57" spans="1:8" ht="12.75">
      <c r="A57"/>
      <c r="B57" s="38"/>
      <c r="C57" s="7"/>
      <c r="D57" s="8" t="s">
        <v>85</v>
      </c>
      <c r="E57" s="51"/>
      <c r="F57" s="19"/>
      <c r="G57" s="58"/>
      <c r="H57" s="58"/>
    </row>
    <row r="58" spans="1:8" ht="12.75">
      <c r="A58"/>
      <c r="B58" s="38"/>
      <c r="C58" s="7"/>
      <c r="D58" s="7" t="s">
        <v>90</v>
      </c>
      <c r="E58" s="51"/>
      <c r="F58" s="19"/>
      <c r="G58" s="58"/>
      <c r="H58" s="58"/>
    </row>
    <row r="59" spans="1:8" ht="12.75">
      <c r="A59"/>
      <c r="B59" s="38"/>
      <c r="C59" s="7"/>
      <c r="D59" s="7" t="s">
        <v>91</v>
      </c>
      <c r="E59" s="52"/>
      <c r="F59" s="19"/>
      <c r="G59" s="55"/>
      <c r="H59" s="55"/>
    </row>
    <row r="60" spans="1:8" ht="33.75">
      <c r="A60"/>
      <c r="B60" s="35" t="s">
        <v>92</v>
      </c>
      <c r="C60" s="14" t="s">
        <v>101</v>
      </c>
      <c r="D60" s="8" t="s">
        <v>102</v>
      </c>
      <c r="E60" s="50" t="s">
        <v>23</v>
      </c>
      <c r="F60" s="18">
        <v>3473.22</v>
      </c>
      <c r="G60" s="54"/>
      <c r="H60" s="54"/>
    </row>
    <row r="61" spans="1:8" ht="12.75">
      <c r="A61"/>
      <c r="B61" s="38"/>
      <c r="C61" s="7"/>
      <c r="D61" s="8" t="s">
        <v>103</v>
      </c>
      <c r="E61" s="52"/>
      <c r="F61" s="19"/>
      <c r="G61" s="55"/>
      <c r="H61" s="55"/>
    </row>
    <row r="62" spans="1:8" ht="12.75">
      <c r="A62"/>
      <c r="B62" s="36"/>
      <c r="C62" s="3"/>
      <c r="D62" s="4" t="s">
        <v>104</v>
      </c>
      <c r="E62" s="3"/>
      <c r="F62" s="16"/>
      <c r="G62" s="16"/>
      <c r="H62" s="37"/>
    </row>
    <row r="63" spans="1:8" ht="33.75">
      <c r="A63"/>
      <c r="B63" s="35" t="s">
        <v>105</v>
      </c>
      <c r="C63" s="14" t="s">
        <v>106</v>
      </c>
      <c r="D63" s="8" t="s">
        <v>107</v>
      </c>
      <c r="E63" s="50" t="s">
        <v>32</v>
      </c>
      <c r="F63" s="18">
        <f>1351.41-33.63</f>
        <v>1317.78</v>
      </c>
      <c r="G63" s="54"/>
      <c r="H63" s="54"/>
    </row>
    <row r="64" spans="1:8" ht="12.75">
      <c r="A64"/>
      <c r="B64" s="38"/>
      <c r="C64" s="7"/>
      <c r="D64" s="8" t="s">
        <v>108</v>
      </c>
      <c r="E64" s="52"/>
      <c r="F64" s="19"/>
      <c r="G64" s="55"/>
      <c r="H64" s="55"/>
    </row>
    <row r="65" spans="1:8" ht="33.75">
      <c r="A65"/>
      <c r="B65" s="35" t="s">
        <v>109</v>
      </c>
      <c r="C65" s="14" t="s">
        <v>110</v>
      </c>
      <c r="D65" s="8" t="s">
        <v>111</v>
      </c>
      <c r="E65" s="50" t="s">
        <v>32</v>
      </c>
      <c r="F65" s="18">
        <f>265.5-36.87</f>
        <v>228.63</v>
      </c>
      <c r="G65" s="54"/>
      <c r="H65" s="54"/>
    </row>
    <row r="66" spans="1:8" ht="12.75">
      <c r="A66"/>
      <c r="B66" s="38"/>
      <c r="C66" s="7"/>
      <c r="D66" s="8" t="s">
        <v>112</v>
      </c>
      <c r="E66" s="52"/>
      <c r="F66" s="19"/>
      <c r="G66" s="55"/>
      <c r="H66" s="55"/>
    </row>
    <row r="67" spans="1:8" ht="33.75">
      <c r="A67"/>
      <c r="B67" s="35" t="s">
        <v>113</v>
      </c>
      <c r="C67" s="14" t="s">
        <v>110</v>
      </c>
      <c r="D67" s="8" t="s">
        <v>114</v>
      </c>
      <c r="E67" s="50" t="s">
        <v>32</v>
      </c>
      <c r="F67" s="18">
        <f>1652.2-382.92</f>
        <v>1269.28</v>
      </c>
      <c r="G67" s="54"/>
      <c r="H67" s="54"/>
    </row>
    <row r="68" spans="1:8" ht="22.5">
      <c r="A68"/>
      <c r="B68" s="38"/>
      <c r="C68" s="7"/>
      <c r="D68" s="8" t="s">
        <v>115</v>
      </c>
      <c r="E68" s="52"/>
      <c r="F68" s="19"/>
      <c r="G68" s="55"/>
      <c r="H68" s="55"/>
    </row>
    <row r="69" spans="1:8" ht="33.75">
      <c r="A69"/>
      <c r="B69" s="35" t="s">
        <v>116</v>
      </c>
      <c r="C69" s="14" t="s">
        <v>66</v>
      </c>
      <c r="D69" s="8" t="s">
        <v>117</v>
      </c>
      <c r="E69" s="50" t="s">
        <v>118</v>
      </c>
      <c r="F69" s="18">
        <f>3490-382.8</f>
        <v>3107.2</v>
      </c>
      <c r="G69" s="54"/>
      <c r="H69" s="54"/>
    </row>
    <row r="70" spans="1:8" ht="45">
      <c r="A70"/>
      <c r="B70" s="38"/>
      <c r="C70" s="7"/>
      <c r="D70" s="8" t="s">
        <v>119</v>
      </c>
      <c r="E70" s="52"/>
      <c r="F70" s="19"/>
      <c r="G70" s="55"/>
      <c r="H70" s="55"/>
    </row>
    <row r="71" spans="1:8" ht="33.75">
      <c r="A71"/>
      <c r="B71" s="35" t="s">
        <v>120</v>
      </c>
      <c r="C71" s="14" t="s">
        <v>66</v>
      </c>
      <c r="D71" s="8" t="s">
        <v>121</v>
      </c>
      <c r="E71" s="50" t="s">
        <v>118</v>
      </c>
      <c r="F71" s="18">
        <v>727.78</v>
      </c>
      <c r="G71" s="54"/>
      <c r="H71" s="54"/>
    </row>
    <row r="72" spans="1:8" ht="12.75">
      <c r="A72"/>
      <c r="B72" s="38"/>
      <c r="C72" s="7"/>
      <c r="D72" s="8" t="s">
        <v>122</v>
      </c>
      <c r="E72" s="52"/>
      <c r="F72" s="19"/>
      <c r="G72" s="55"/>
      <c r="H72" s="55"/>
    </row>
    <row r="73" spans="1:8" ht="45">
      <c r="A73"/>
      <c r="B73" s="35" t="s">
        <v>124</v>
      </c>
      <c r="C73" s="14" t="s">
        <v>66</v>
      </c>
      <c r="D73" s="8" t="s">
        <v>125</v>
      </c>
      <c r="E73" s="50" t="s">
        <v>126</v>
      </c>
      <c r="F73" s="18">
        <f>17-6</f>
        <v>11</v>
      </c>
      <c r="G73" s="54"/>
      <c r="H73" s="54"/>
    </row>
    <row r="74" spans="1:8" ht="12.75">
      <c r="A74"/>
      <c r="B74" s="38"/>
      <c r="C74" s="7"/>
      <c r="D74" s="8" t="s">
        <v>127</v>
      </c>
      <c r="E74" s="52"/>
      <c r="F74" s="19"/>
      <c r="G74" s="55"/>
      <c r="H74" s="55"/>
    </row>
    <row r="75" spans="1:8" ht="33.75">
      <c r="A75"/>
      <c r="B75" s="35" t="s">
        <v>128</v>
      </c>
      <c r="C75" s="14" t="s">
        <v>66</v>
      </c>
      <c r="D75" s="8" t="s">
        <v>129</v>
      </c>
      <c r="E75" s="50" t="s">
        <v>32</v>
      </c>
      <c r="F75" s="18">
        <f>204.4-18</f>
        <v>186.4</v>
      </c>
      <c r="G75" s="54"/>
      <c r="H75" s="54"/>
    </row>
    <row r="76" spans="1:8" ht="12.75">
      <c r="A76"/>
      <c r="B76" s="38"/>
      <c r="C76" s="7"/>
      <c r="D76" s="8" t="s">
        <v>130</v>
      </c>
      <c r="E76" s="51"/>
      <c r="F76" s="19"/>
      <c r="G76" s="58"/>
      <c r="H76" s="58"/>
    </row>
    <row r="77" spans="1:8" ht="12.75">
      <c r="A77"/>
      <c r="B77" s="38"/>
      <c r="C77" s="7"/>
      <c r="D77" s="7" t="s">
        <v>131</v>
      </c>
      <c r="E77" s="52"/>
      <c r="F77" s="19"/>
      <c r="G77" s="59"/>
      <c r="H77" s="59"/>
    </row>
    <row r="78" spans="1:8" ht="12.75">
      <c r="A78"/>
      <c r="B78" s="36"/>
      <c r="C78" s="3"/>
      <c r="D78" s="4" t="s">
        <v>132</v>
      </c>
      <c r="E78" s="3"/>
      <c r="F78" s="16"/>
      <c r="G78" s="16"/>
      <c r="H78" s="37"/>
    </row>
    <row r="79" spans="1:8" ht="45">
      <c r="A79"/>
      <c r="B79" s="35" t="s">
        <v>133</v>
      </c>
      <c r="C79" s="14" t="s">
        <v>134</v>
      </c>
      <c r="D79" s="8" t="s">
        <v>135</v>
      </c>
      <c r="E79" s="50" t="s">
        <v>23</v>
      </c>
      <c r="F79" s="18">
        <v>14793.97</v>
      </c>
      <c r="G79" s="54"/>
      <c r="H79" s="54"/>
    </row>
    <row r="80" spans="1:8" ht="12.75">
      <c r="A80"/>
      <c r="B80" s="38"/>
      <c r="C80" s="7"/>
      <c r="D80" s="8" t="s">
        <v>136</v>
      </c>
      <c r="E80" s="52"/>
      <c r="F80" s="19"/>
      <c r="G80" s="55"/>
      <c r="H80" s="55"/>
    </row>
    <row r="81" spans="1:8" ht="22.5">
      <c r="A81"/>
      <c r="B81" s="35" t="s">
        <v>137</v>
      </c>
      <c r="C81" s="14" t="s">
        <v>81</v>
      </c>
      <c r="D81" s="8" t="s">
        <v>138</v>
      </c>
      <c r="E81" s="50" t="s">
        <v>23</v>
      </c>
      <c r="F81" s="18">
        <v>14793.97</v>
      </c>
      <c r="G81" s="54"/>
      <c r="H81" s="54"/>
    </row>
    <row r="82" spans="1:8" ht="12.75">
      <c r="A82"/>
      <c r="B82" s="38"/>
      <c r="C82" s="7"/>
      <c r="D82" s="8" t="s">
        <v>136</v>
      </c>
      <c r="E82" s="52"/>
      <c r="F82" s="19"/>
      <c r="G82" s="55"/>
      <c r="H82" s="55"/>
    </row>
    <row r="83" spans="1:8" ht="22.5">
      <c r="A83"/>
      <c r="B83" s="35" t="s">
        <v>139</v>
      </c>
      <c r="C83" s="14" t="s">
        <v>140</v>
      </c>
      <c r="D83" s="8" t="s">
        <v>141</v>
      </c>
      <c r="E83" s="50" t="s">
        <v>23</v>
      </c>
      <c r="F83" s="18">
        <v>14793.97</v>
      </c>
      <c r="G83" s="54"/>
      <c r="H83" s="54"/>
    </row>
    <row r="84" spans="1:8" ht="12.75">
      <c r="A84"/>
      <c r="B84" s="38"/>
      <c r="C84" s="7"/>
      <c r="D84" s="8" t="s">
        <v>136</v>
      </c>
      <c r="E84" s="52"/>
      <c r="F84" s="19"/>
      <c r="G84" s="55"/>
      <c r="H84" s="55"/>
    </row>
    <row r="85" spans="1:8" ht="45">
      <c r="A85"/>
      <c r="B85" s="35" t="s">
        <v>142</v>
      </c>
      <c r="C85" s="14" t="s">
        <v>143</v>
      </c>
      <c r="D85" s="8" t="s">
        <v>144</v>
      </c>
      <c r="E85" s="50" t="s">
        <v>23</v>
      </c>
      <c r="F85" s="18">
        <v>15464.74</v>
      </c>
      <c r="G85" s="54"/>
      <c r="H85" s="54"/>
    </row>
    <row r="86" spans="1:8" ht="12.75">
      <c r="A86"/>
      <c r="B86" s="38"/>
      <c r="C86" s="7"/>
      <c r="D86" s="8" t="s">
        <v>145</v>
      </c>
      <c r="E86" s="51"/>
      <c r="F86" s="19"/>
      <c r="G86" s="58"/>
      <c r="H86" s="58"/>
    </row>
    <row r="87" spans="1:8" ht="12.75">
      <c r="A87"/>
      <c r="B87" s="38"/>
      <c r="C87" s="7"/>
      <c r="D87" s="7" t="s">
        <v>146</v>
      </c>
      <c r="E87" s="52"/>
      <c r="F87" s="19"/>
      <c r="G87" s="55"/>
      <c r="H87" s="55"/>
    </row>
    <row r="88" spans="1:8" ht="22.5">
      <c r="A88"/>
      <c r="B88" s="35" t="s">
        <v>147</v>
      </c>
      <c r="C88" s="14" t="s">
        <v>81</v>
      </c>
      <c r="D88" s="8" t="s">
        <v>148</v>
      </c>
      <c r="E88" s="50" t="s">
        <v>23</v>
      </c>
      <c r="F88" s="18">
        <v>15464.74</v>
      </c>
      <c r="G88" s="54"/>
      <c r="H88" s="54"/>
    </row>
    <row r="89" spans="1:8" ht="12.75">
      <c r="A89"/>
      <c r="B89" s="38"/>
      <c r="C89" s="7"/>
      <c r="D89" s="8" t="s">
        <v>145</v>
      </c>
      <c r="E89" s="51"/>
      <c r="F89" s="19"/>
      <c r="G89" s="58"/>
      <c r="H89" s="58"/>
    </row>
    <row r="90" spans="1:8" ht="12.75">
      <c r="A90"/>
      <c r="B90" s="38"/>
      <c r="C90" s="7"/>
      <c r="D90" s="7" t="s">
        <v>146</v>
      </c>
      <c r="E90" s="52"/>
      <c r="F90" s="19"/>
      <c r="G90" s="55"/>
      <c r="H90" s="55"/>
    </row>
    <row r="91" spans="1:8" ht="22.5">
      <c r="A91"/>
      <c r="B91" s="35" t="s">
        <v>149</v>
      </c>
      <c r="C91" s="14" t="s">
        <v>140</v>
      </c>
      <c r="D91" s="8" t="s">
        <v>141</v>
      </c>
      <c r="E91" s="50" t="s">
        <v>23</v>
      </c>
      <c r="F91" s="18">
        <v>15464.74</v>
      </c>
      <c r="G91" s="54"/>
      <c r="H91" s="54"/>
    </row>
    <row r="92" spans="1:8" ht="12.75">
      <c r="A92"/>
      <c r="B92" s="38"/>
      <c r="C92" s="7"/>
      <c r="D92" s="8" t="s">
        <v>145</v>
      </c>
      <c r="E92" s="51"/>
      <c r="F92" s="19"/>
      <c r="G92" s="58"/>
      <c r="H92" s="58"/>
    </row>
    <row r="93" spans="1:8" ht="12.75">
      <c r="A93"/>
      <c r="B93" s="38"/>
      <c r="C93" s="7"/>
      <c r="D93" s="7" t="s">
        <v>146</v>
      </c>
      <c r="E93" s="52"/>
      <c r="F93" s="19"/>
      <c r="G93" s="55"/>
      <c r="H93" s="55"/>
    </row>
    <row r="94" spans="1:8" ht="45">
      <c r="A94"/>
      <c r="B94" s="35" t="s">
        <v>150</v>
      </c>
      <c r="C94" s="14" t="s">
        <v>151</v>
      </c>
      <c r="D94" s="8" t="s">
        <v>152</v>
      </c>
      <c r="E94" s="14" t="s">
        <v>23</v>
      </c>
      <c r="F94" s="18">
        <v>842.14</v>
      </c>
      <c r="G94" s="25"/>
      <c r="H94" s="25"/>
    </row>
    <row r="95" spans="1:8" ht="22.5">
      <c r="A95"/>
      <c r="B95" s="35" t="s">
        <v>153</v>
      </c>
      <c r="C95" s="14" t="s">
        <v>140</v>
      </c>
      <c r="D95" s="8" t="s">
        <v>141</v>
      </c>
      <c r="E95" s="14" t="s">
        <v>23</v>
      </c>
      <c r="F95" s="18">
        <v>842.14</v>
      </c>
      <c r="G95" s="25"/>
      <c r="H95" s="25"/>
    </row>
    <row r="96" spans="1:8" ht="56.25">
      <c r="A96"/>
      <c r="B96" s="35" t="s">
        <v>154</v>
      </c>
      <c r="C96" s="14" t="s">
        <v>156</v>
      </c>
      <c r="D96" s="8" t="s">
        <v>157</v>
      </c>
      <c r="E96" s="14" t="s">
        <v>23</v>
      </c>
      <c r="F96" s="18">
        <f>5321.8-1026.49</f>
        <v>4295.31</v>
      </c>
      <c r="G96" s="25"/>
      <c r="H96" s="25"/>
    </row>
    <row r="97" spans="1:8" ht="33.75">
      <c r="A97"/>
      <c r="B97" s="40" t="s">
        <v>155</v>
      </c>
      <c r="C97" s="14" t="s">
        <v>123</v>
      </c>
      <c r="D97" s="8" t="s">
        <v>160</v>
      </c>
      <c r="E97" s="50" t="s">
        <v>23</v>
      </c>
      <c r="F97" s="18">
        <v>736.98</v>
      </c>
      <c r="G97" s="54"/>
      <c r="H97" s="54"/>
    </row>
    <row r="98" spans="1:8" ht="12.75">
      <c r="A98"/>
      <c r="B98" s="38"/>
      <c r="C98" s="7"/>
      <c r="D98" s="8" t="s">
        <v>161</v>
      </c>
      <c r="E98" s="51"/>
      <c r="F98" s="19"/>
      <c r="G98" s="58"/>
      <c r="H98" s="58"/>
    </row>
    <row r="99" spans="1:8" ht="12.75">
      <c r="A99"/>
      <c r="B99" s="38"/>
      <c r="C99" s="7"/>
      <c r="D99" s="7" t="s">
        <v>162</v>
      </c>
      <c r="E99" s="52"/>
      <c r="F99" s="19"/>
      <c r="G99" s="55"/>
      <c r="H99" s="55"/>
    </row>
    <row r="100" spans="1:8" ht="22.5">
      <c r="A100"/>
      <c r="B100" s="40" t="s">
        <v>158</v>
      </c>
      <c r="C100" s="14" t="s">
        <v>163</v>
      </c>
      <c r="D100" s="8" t="s">
        <v>164</v>
      </c>
      <c r="E100" s="50" t="s">
        <v>23</v>
      </c>
      <c r="F100" s="18">
        <f>2322.975-399.67</f>
        <v>1923.3049999999998</v>
      </c>
      <c r="G100" s="54"/>
      <c r="H100" s="54"/>
    </row>
    <row r="101" spans="1:8" ht="12.75">
      <c r="A101"/>
      <c r="B101" s="38"/>
      <c r="C101" s="7"/>
      <c r="D101" s="8" t="s">
        <v>165</v>
      </c>
      <c r="E101" s="52"/>
      <c r="F101" s="19"/>
      <c r="G101" s="55"/>
      <c r="H101" s="55"/>
    </row>
    <row r="102" spans="1:8" ht="22.5">
      <c r="A102"/>
      <c r="B102" s="40" t="s">
        <v>159</v>
      </c>
      <c r="C102" s="14" t="s">
        <v>166</v>
      </c>
      <c r="D102" s="8" t="s">
        <v>167</v>
      </c>
      <c r="E102" s="50" t="s">
        <v>23</v>
      </c>
      <c r="F102" s="18">
        <v>5.9</v>
      </c>
      <c r="G102" s="54"/>
      <c r="H102" s="54"/>
    </row>
    <row r="103" spans="1:8" ht="12.75">
      <c r="A103"/>
      <c r="B103" s="38"/>
      <c r="C103" s="7"/>
      <c r="D103" s="8" t="s">
        <v>168</v>
      </c>
      <c r="E103" s="52"/>
      <c r="F103" s="19"/>
      <c r="G103" s="55"/>
      <c r="H103" s="55"/>
    </row>
    <row r="104" spans="1:8" ht="12.75">
      <c r="A104"/>
      <c r="B104" s="36"/>
      <c r="C104" s="3"/>
      <c r="D104" s="4" t="s">
        <v>169</v>
      </c>
      <c r="E104" s="3"/>
      <c r="F104" s="16"/>
      <c r="G104" s="16"/>
      <c r="H104" s="37"/>
    </row>
    <row r="105" spans="1:8" ht="12.75">
      <c r="A105"/>
      <c r="B105" s="35" t="s">
        <v>170</v>
      </c>
      <c r="C105" s="14" t="s">
        <v>171</v>
      </c>
      <c r="D105" s="8" t="s">
        <v>172</v>
      </c>
      <c r="E105" s="50" t="s">
        <v>17</v>
      </c>
      <c r="F105" s="18">
        <v>22</v>
      </c>
      <c r="G105" s="57"/>
      <c r="H105" s="57"/>
    </row>
    <row r="106" spans="1:8" ht="12.75">
      <c r="A106"/>
      <c r="B106" s="38"/>
      <c r="C106" s="7"/>
      <c r="D106" s="8" t="s">
        <v>173</v>
      </c>
      <c r="E106" s="52"/>
      <c r="F106" s="19"/>
      <c r="G106" s="55"/>
      <c r="H106" s="55"/>
    </row>
    <row r="107" spans="1:8" ht="22.5">
      <c r="A107"/>
      <c r="B107" s="34" t="s">
        <v>174</v>
      </c>
      <c r="C107" s="5" t="s">
        <v>175</v>
      </c>
      <c r="D107" s="6" t="s">
        <v>176</v>
      </c>
      <c r="E107" s="5" t="s">
        <v>17</v>
      </c>
      <c r="F107" s="17">
        <v>51</v>
      </c>
      <c r="G107" s="25"/>
      <c r="H107" s="25"/>
    </row>
    <row r="108" spans="1:8" ht="22.5">
      <c r="A108"/>
      <c r="B108" s="34" t="s">
        <v>177</v>
      </c>
      <c r="C108" s="5" t="s">
        <v>175</v>
      </c>
      <c r="D108" s="6" t="s">
        <v>178</v>
      </c>
      <c r="E108" s="5" t="s">
        <v>17</v>
      </c>
      <c r="F108" s="17">
        <v>8</v>
      </c>
      <c r="G108" s="25"/>
      <c r="H108" s="25"/>
    </row>
    <row r="109" spans="1:8" ht="22.5">
      <c r="A109"/>
      <c r="B109" s="35" t="s">
        <v>179</v>
      </c>
      <c r="C109" s="14" t="s">
        <v>180</v>
      </c>
      <c r="D109" s="8" t="s">
        <v>181</v>
      </c>
      <c r="E109" s="50" t="s">
        <v>17</v>
      </c>
      <c r="F109" s="18">
        <v>4</v>
      </c>
      <c r="G109" s="54"/>
      <c r="H109" s="54"/>
    </row>
    <row r="110" spans="1:8" ht="12.75">
      <c r="A110"/>
      <c r="B110" s="38"/>
      <c r="C110" s="7"/>
      <c r="D110" s="8" t="s">
        <v>8</v>
      </c>
      <c r="E110" s="52"/>
      <c r="F110" s="19"/>
      <c r="G110" s="55"/>
      <c r="H110" s="55"/>
    </row>
    <row r="111" spans="1:8" ht="22.5">
      <c r="A111"/>
      <c r="B111" s="35" t="s">
        <v>182</v>
      </c>
      <c r="C111" s="14" t="s">
        <v>183</v>
      </c>
      <c r="D111" s="8" t="s">
        <v>184</v>
      </c>
      <c r="E111" s="50" t="s">
        <v>17</v>
      </c>
      <c r="F111" s="18">
        <v>60</v>
      </c>
      <c r="G111" s="54"/>
      <c r="H111" s="54"/>
    </row>
    <row r="112" spans="1:8" ht="12.75">
      <c r="A112"/>
      <c r="B112" s="38"/>
      <c r="C112" s="7"/>
      <c r="D112" s="8" t="s">
        <v>185</v>
      </c>
      <c r="E112" s="52"/>
      <c r="F112" s="19"/>
      <c r="G112" s="55"/>
      <c r="H112" s="55"/>
    </row>
    <row r="113" spans="1:8" ht="22.5">
      <c r="A113"/>
      <c r="B113" s="35" t="s">
        <v>186</v>
      </c>
      <c r="C113" s="14" t="s">
        <v>187</v>
      </c>
      <c r="D113" s="8" t="s">
        <v>188</v>
      </c>
      <c r="E113" s="50" t="s">
        <v>17</v>
      </c>
      <c r="F113" s="18">
        <v>6</v>
      </c>
      <c r="G113" s="54"/>
      <c r="H113" s="54"/>
    </row>
    <row r="114" spans="1:8" ht="12.75">
      <c r="A114"/>
      <c r="B114" s="38"/>
      <c r="C114" s="7"/>
      <c r="D114" s="8" t="s">
        <v>9</v>
      </c>
      <c r="E114" s="52"/>
      <c r="F114" s="19"/>
      <c r="G114" s="55"/>
      <c r="H114" s="55"/>
    </row>
    <row r="115" spans="1:8" ht="22.5">
      <c r="A115"/>
      <c r="B115" s="35" t="s">
        <v>189</v>
      </c>
      <c r="C115" s="14" t="s">
        <v>190</v>
      </c>
      <c r="D115" s="8" t="s">
        <v>191</v>
      </c>
      <c r="E115" s="50" t="s">
        <v>23</v>
      </c>
      <c r="F115" s="18">
        <v>10.82</v>
      </c>
      <c r="G115" s="54"/>
      <c r="H115" s="54"/>
    </row>
    <row r="116" spans="1:8" ht="12.75">
      <c r="A116"/>
      <c r="B116" s="38"/>
      <c r="C116" s="7"/>
      <c r="D116" s="8" t="s">
        <v>192</v>
      </c>
      <c r="E116" s="52"/>
      <c r="F116" s="19"/>
      <c r="G116" s="55"/>
      <c r="H116" s="55"/>
    </row>
    <row r="117" spans="1:8" ht="12.75">
      <c r="A117"/>
      <c r="B117" s="35" t="s">
        <v>193</v>
      </c>
      <c r="C117" s="14" t="s">
        <v>194</v>
      </c>
      <c r="D117" s="8" t="s">
        <v>195</v>
      </c>
      <c r="E117" s="50" t="s">
        <v>32</v>
      </c>
      <c r="F117" s="18">
        <v>61</v>
      </c>
      <c r="G117" s="54"/>
      <c r="H117" s="54"/>
    </row>
    <row r="118" spans="1:8" ht="12.75">
      <c r="A118"/>
      <c r="B118" s="38"/>
      <c r="C118" s="7"/>
      <c r="D118" s="8" t="s">
        <v>196</v>
      </c>
      <c r="E118" s="52"/>
      <c r="F118" s="19"/>
      <c r="G118" s="55"/>
      <c r="H118" s="55"/>
    </row>
    <row r="119" spans="1:8" ht="22.5">
      <c r="A119"/>
      <c r="B119" s="35" t="s">
        <v>197</v>
      </c>
      <c r="C119" s="14" t="s">
        <v>66</v>
      </c>
      <c r="D119" s="8" t="s">
        <v>198</v>
      </c>
      <c r="E119" s="50" t="s">
        <v>32</v>
      </c>
      <c r="F119" s="18">
        <v>52.7</v>
      </c>
      <c r="G119" s="54"/>
      <c r="H119" s="54"/>
    </row>
    <row r="120" spans="1:8" ht="12.75">
      <c r="A120"/>
      <c r="B120" s="38"/>
      <c r="C120" s="7"/>
      <c r="D120" s="8" t="s">
        <v>199</v>
      </c>
      <c r="E120" s="52"/>
      <c r="F120" s="19"/>
      <c r="G120" s="55"/>
      <c r="H120" s="55"/>
    </row>
    <row r="121" spans="1:8" ht="33.75">
      <c r="A121"/>
      <c r="B121" s="34" t="s">
        <v>200</v>
      </c>
      <c r="C121" s="5" t="s">
        <v>201</v>
      </c>
      <c r="D121" s="6" t="s">
        <v>202</v>
      </c>
      <c r="E121" s="5" t="s">
        <v>17</v>
      </c>
      <c r="F121" s="17">
        <v>4</v>
      </c>
      <c r="G121" s="25"/>
      <c r="H121" s="25"/>
    </row>
    <row r="122" spans="1:8" ht="12.75">
      <c r="A122"/>
      <c r="B122" s="36"/>
      <c r="C122" s="3"/>
      <c r="D122" s="4" t="s">
        <v>203</v>
      </c>
      <c r="E122" s="3"/>
      <c r="F122" s="16"/>
      <c r="G122" s="16"/>
      <c r="H122" s="37"/>
    </row>
    <row r="123" spans="1:8" ht="22.5">
      <c r="A123"/>
      <c r="B123" s="35" t="s">
        <v>204</v>
      </c>
      <c r="C123" s="14" t="s">
        <v>205</v>
      </c>
      <c r="D123" s="8" t="s">
        <v>206</v>
      </c>
      <c r="E123" s="50" t="s">
        <v>17</v>
      </c>
      <c r="F123" s="18">
        <v>27</v>
      </c>
      <c r="G123" s="57"/>
      <c r="H123" s="57"/>
    </row>
    <row r="124" spans="1:8" ht="12.75">
      <c r="A124"/>
      <c r="B124" s="38"/>
      <c r="C124" s="7"/>
      <c r="D124" s="8" t="s">
        <v>207</v>
      </c>
      <c r="E124" s="52"/>
      <c r="F124" s="19"/>
      <c r="G124" s="55"/>
      <c r="H124" s="55"/>
    </row>
    <row r="125" spans="1:8" ht="22.5">
      <c r="A125"/>
      <c r="B125" s="35" t="s">
        <v>68</v>
      </c>
      <c r="C125" s="14" t="s">
        <v>208</v>
      </c>
      <c r="D125" s="8" t="s">
        <v>209</v>
      </c>
      <c r="E125" s="50" t="s">
        <v>17</v>
      </c>
      <c r="F125" s="18">
        <v>9</v>
      </c>
      <c r="G125" s="54"/>
      <c r="H125" s="54"/>
    </row>
    <row r="126" spans="1:8" ht="12.75">
      <c r="A126"/>
      <c r="B126" s="38"/>
      <c r="C126" s="7"/>
      <c r="D126" s="8" t="s">
        <v>210</v>
      </c>
      <c r="E126" s="53"/>
      <c r="F126" s="19"/>
      <c r="G126" s="55"/>
      <c r="H126" s="55"/>
    </row>
    <row r="127" spans="1:8" ht="22.5">
      <c r="A127"/>
      <c r="B127" s="34" t="s">
        <v>211</v>
      </c>
      <c r="C127" s="10" t="s">
        <v>66</v>
      </c>
      <c r="D127" s="11" t="s">
        <v>224</v>
      </c>
      <c r="E127" s="10" t="s">
        <v>225</v>
      </c>
      <c r="F127" s="21">
        <v>1</v>
      </c>
      <c r="G127" s="25"/>
      <c r="H127" s="25"/>
    </row>
    <row r="128" spans="1:8" ht="33.75">
      <c r="A128"/>
      <c r="B128" s="34" t="s">
        <v>212</v>
      </c>
      <c r="C128" s="5" t="s">
        <v>213</v>
      </c>
      <c r="D128" s="6" t="s">
        <v>214</v>
      </c>
      <c r="E128" s="5" t="s">
        <v>32</v>
      </c>
      <c r="F128" s="17">
        <v>2</v>
      </c>
      <c r="G128" s="25"/>
      <c r="H128" s="25"/>
    </row>
    <row r="129" spans="1:8" ht="22.5">
      <c r="A129"/>
      <c r="B129" s="35" t="s">
        <v>215</v>
      </c>
      <c r="C129" s="14" t="s">
        <v>216</v>
      </c>
      <c r="D129" s="8" t="s">
        <v>217</v>
      </c>
      <c r="E129" s="14" t="s">
        <v>23</v>
      </c>
      <c r="F129" s="18">
        <v>3827.79</v>
      </c>
      <c r="G129" s="25"/>
      <c r="H129" s="25"/>
    </row>
    <row r="130" spans="1:8" ht="22.5">
      <c r="A130"/>
      <c r="B130" s="35" t="s">
        <v>218</v>
      </c>
      <c r="C130" s="14" t="s">
        <v>219</v>
      </c>
      <c r="D130" s="8" t="s">
        <v>220</v>
      </c>
      <c r="E130" s="14" t="s">
        <v>23</v>
      </c>
      <c r="F130" s="18">
        <v>3827.79</v>
      </c>
      <c r="G130" s="25"/>
      <c r="H130" s="25"/>
    </row>
    <row r="131" spans="1:8" ht="33.75">
      <c r="A131"/>
      <c r="B131" s="35" t="s">
        <v>221</v>
      </c>
      <c r="C131" s="14" t="s">
        <v>66</v>
      </c>
      <c r="D131" s="8" t="s">
        <v>222</v>
      </c>
      <c r="E131" s="50" t="s">
        <v>23</v>
      </c>
      <c r="F131" s="18">
        <v>64.69</v>
      </c>
      <c r="G131" s="54"/>
      <c r="H131" s="54"/>
    </row>
    <row r="132" spans="1:8" ht="13.5" thickBot="1">
      <c r="A132"/>
      <c r="B132" s="41"/>
      <c r="C132" s="12"/>
      <c r="D132" s="13" t="s">
        <v>223</v>
      </c>
      <c r="E132" s="53"/>
      <c r="F132" s="22"/>
      <c r="G132" s="56"/>
      <c r="H132" s="56"/>
    </row>
    <row r="133" spans="1:8" ht="12.75">
      <c r="A133"/>
      <c r="B133" s="42"/>
      <c r="C133" s="26"/>
      <c r="D133" s="26" t="s">
        <v>230</v>
      </c>
      <c r="E133" s="26"/>
      <c r="F133" s="26"/>
      <c r="G133" s="26"/>
      <c r="H133" s="43"/>
    </row>
    <row r="134" spans="1:8" ht="12.75">
      <c r="A134"/>
      <c r="B134" s="44"/>
      <c r="C134" s="27"/>
      <c r="D134" s="27" t="s">
        <v>231</v>
      </c>
      <c r="E134" s="27"/>
      <c r="F134" s="27"/>
      <c r="G134" s="27"/>
      <c r="H134" s="45"/>
    </row>
    <row r="135" spans="1:8" ht="12.75">
      <c r="A135"/>
      <c r="B135" s="46"/>
      <c r="C135" s="47"/>
      <c r="D135" s="47" t="s">
        <v>232</v>
      </c>
      <c r="E135" s="47"/>
      <c r="F135" s="47"/>
      <c r="G135" s="47"/>
      <c r="H135" s="48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</sheetData>
  <sheetProtection/>
  <mergeCells count="138">
    <mergeCell ref="H11:H12"/>
    <mergeCell ref="G11:G12"/>
    <mergeCell ref="H34:H35"/>
    <mergeCell ref="G34:G35"/>
    <mergeCell ref="G28:G33"/>
    <mergeCell ref="H28:H33"/>
    <mergeCell ref="G25:G26"/>
    <mergeCell ref="H25:H26"/>
    <mergeCell ref="G40:G41"/>
    <mergeCell ref="H40:H41"/>
    <mergeCell ref="H38:H39"/>
    <mergeCell ref="G38:G39"/>
    <mergeCell ref="G36:G37"/>
    <mergeCell ref="H36:H37"/>
    <mergeCell ref="G48:G50"/>
    <mergeCell ref="H48:H50"/>
    <mergeCell ref="G45:G47"/>
    <mergeCell ref="H45:H47"/>
    <mergeCell ref="G43:G44"/>
    <mergeCell ref="H43:H44"/>
    <mergeCell ref="G60:G61"/>
    <mergeCell ref="H60:H61"/>
    <mergeCell ref="G56:G59"/>
    <mergeCell ref="H56:H59"/>
    <mergeCell ref="G51:G55"/>
    <mergeCell ref="H51:H55"/>
    <mergeCell ref="G67:G68"/>
    <mergeCell ref="H67:H68"/>
    <mergeCell ref="G65:G66"/>
    <mergeCell ref="H65:H66"/>
    <mergeCell ref="H63:H64"/>
    <mergeCell ref="G63:G64"/>
    <mergeCell ref="G73:G74"/>
    <mergeCell ref="H73:H74"/>
    <mergeCell ref="G71:G72"/>
    <mergeCell ref="H71:H72"/>
    <mergeCell ref="G69:G70"/>
    <mergeCell ref="H69:H70"/>
    <mergeCell ref="H81:H82"/>
    <mergeCell ref="G81:G82"/>
    <mergeCell ref="G79:G80"/>
    <mergeCell ref="H79:H80"/>
    <mergeCell ref="G75:G77"/>
    <mergeCell ref="H75:H77"/>
    <mergeCell ref="H88:H90"/>
    <mergeCell ref="G88:G90"/>
    <mergeCell ref="G85:G87"/>
    <mergeCell ref="H85:H87"/>
    <mergeCell ref="G83:G84"/>
    <mergeCell ref="H83:H84"/>
    <mergeCell ref="G100:G101"/>
    <mergeCell ref="H100:H101"/>
    <mergeCell ref="G97:G99"/>
    <mergeCell ref="H97:H99"/>
    <mergeCell ref="G91:G93"/>
    <mergeCell ref="H91:H93"/>
    <mergeCell ref="H111:H112"/>
    <mergeCell ref="G109:G110"/>
    <mergeCell ref="H109:H110"/>
    <mergeCell ref="G102:G103"/>
    <mergeCell ref="H102:H103"/>
    <mergeCell ref="G105:G106"/>
    <mergeCell ref="H105:H106"/>
    <mergeCell ref="G131:G132"/>
    <mergeCell ref="H131:H132"/>
    <mergeCell ref="G125:G126"/>
    <mergeCell ref="H125:H126"/>
    <mergeCell ref="G123:G124"/>
    <mergeCell ref="H123:H124"/>
    <mergeCell ref="G119:G120"/>
    <mergeCell ref="H119:H120"/>
    <mergeCell ref="G117:G118"/>
    <mergeCell ref="H117:H118"/>
    <mergeCell ref="G115:G116"/>
    <mergeCell ref="H115:H116"/>
    <mergeCell ref="G113:G114"/>
    <mergeCell ref="H113:H114"/>
    <mergeCell ref="G111:G112"/>
    <mergeCell ref="E117:E118"/>
    <mergeCell ref="E119:E120"/>
    <mergeCell ref="E123:E124"/>
    <mergeCell ref="E125:E126"/>
    <mergeCell ref="E131:E132"/>
    <mergeCell ref="E105:E106"/>
    <mergeCell ref="E109:E110"/>
    <mergeCell ref="E111:E112"/>
    <mergeCell ref="E113:E114"/>
    <mergeCell ref="E115:E116"/>
    <mergeCell ref="E97:E99"/>
    <mergeCell ref="E100:E101"/>
    <mergeCell ref="E102:E103"/>
    <mergeCell ref="E85:E87"/>
    <mergeCell ref="E88:E90"/>
    <mergeCell ref="E91:E93"/>
    <mergeCell ref="E73:E74"/>
    <mergeCell ref="E75:E77"/>
    <mergeCell ref="E79:E80"/>
    <mergeCell ref="E81:E82"/>
    <mergeCell ref="E83:E84"/>
    <mergeCell ref="E63:E64"/>
    <mergeCell ref="E65:E66"/>
    <mergeCell ref="E67:E68"/>
    <mergeCell ref="E69:E70"/>
    <mergeCell ref="E71:E72"/>
    <mergeCell ref="E45:E47"/>
    <mergeCell ref="E48:E50"/>
    <mergeCell ref="E51:E55"/>
    <mergeCell ref="E56:E59"/>
    <mergeCell ref="E60:E61"/>
    <mergeCell ref="E34:E35"/>
    <mergeCell ref="E36:E37"/>
    <mergeCell ref="E38:E39"/>
    <mergeCell ref="E40:E41"/>
    <mergeCell ref="E43:E44"/>
    <mergeCell ref="B2:F2"/>
    <mergeCell ref="E28:E33"/>
    <mergeCell ref="E11:E12"/>
    <mergeCell ref="E13:E14"/>
    <mergeCell ref="E15:E16"/>
    <mergeCell ref="E17:E18"/>
    <mergeCell ref="E19:E20"/>
    <mergeCell ref="E21:E22"/>
    <mergeCell ref="E23:E24"/>
    <mergeCell ref="E25:E26"/>
    <mergeCell ref="B4:H4"/>
    <mergeCell ref="B3:H3"/>
    <mergeCell ref="G17:G18"/>
    <mergeCell ref="H17:H18"/>
    <mergeCell ref="H15:H16"/>
    <mergeCell ref="G15:G16"/>
    <mergeCell ref="G13:G14"/>
    <mergeCell ref="H13:H14"/>
    <mergeCell ref="H23:H24"/>
    <mergeCell ref="G23:G24"/>
    <mergeCell ref="G21:G22"/>
    <mergeCell ref="H21:H22"/>
    <mergeCell ref="H19:H20"/>
    <mergeCell ref="G19:G20"/>
  </mergeCells>
  <printOptions/>
  <pageMargins left="0.393700787401575" right="0.393700787401575" top="0.393700787401575" bottom="0.393700787401575" header="0" footer="0"/>
  <pageSetup fitToHeight="0" fitToWidth="0" horizontalDpi="600" verticalDpi="600" orientation="portrait" paperSize="9" r:id="rId1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8</dc:creator>
  <cp:keywords/>
  <dc:description/>
  <cp:lastModifiedBy>Start</cp:lastModifiedBy>
  <cp:lastPrinted>2022-10-19T11:30:33Z</cp:lastPrinted>
  <dcterms:created xsi:type="dcterms:W3CDTF">2022-10-19T09:10:35Z</dcterms:created>
  <dcterms:modified xsi:type="dcterms:W3CDTF">2022-11-02T08:19:59Z</dcterms:modified>
  <cp:category/>
  <cp:version/>
  <cp:contentType/>
  <cp:contentStatus/>
</cp:coreProperties>
</file>